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7635" windowHeight="7080" activeTab="1"/>
  </bookViews>
  <sheets>
    <sheet name="TOTAL" sheetId="1" r:id="rId1"/>
    <sheet name="2018" sheetId="2" r:id="rId2"/>
    <sheet name="2019" sheetId="3" r:id="rId3"/>
    <sheet name="2020" sheetId="4" r:id="rId4"/>
  </sheets>
  <calcPr calcId="145621"/>
</workbook>
</file>

<file path=xl/calcChain.xml><?xml version="1.0" encoding="utf-8"?>
<calcChain xmlns="http://schemas.openxmlformats.org/spreadsheetml/2006/main">
  <c r="G6" i="4" l="1"/>
  <c r="F6" i="4"/>
  <c r="G17" i="3" l="1"/>
  <c r="F17" i="3"/>
  <c r="E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F13" i="2"/>
  <c r="E13" i="2"/>
  <c r="D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26" i="1"/>
  <c r="E26" i="1"/>
  <c r="D26" i="1"/>
  <c r="E24" i="1"/>
  <c r="F24" i="1"/>
  <c r="E23" i="1" l="1"/>
  <c r="F23" i="1"/>
  <c r="H26" i="1" l="1"/>
  <c r="I26" i="1"/>
  <c r="E22" i="1" l="1"/>
  <c r="F22" i="1"/>
  <c r="E21" i="1"/>
  <c r="F21" i="1"/>
  <c r="E20" i="1" l="1"/>
  <c r="F20" i="1"/>
  <c r="F19" i="1" l="1"/>
  <c r="E19" i="1"/>
  <c r="F18" i="1" l="1"/>
  <c r="E18" i="1"/>
  <c r="F17" i="1"/>
  <c r="E17" i="1"/>
  <c r="F16" i="1" l="1"/>
  <c r="E16" i="1"/>
  <c r="F15" i="1" l="1"/>
  <c r="E15" i="1"/>
  <c r="F14" i="1"/>
  <c r="E14" i="1"/>
  <c r="E13" i="1" l="1"/>
  <c r="F13" i="1"/>
  <c r="C26" i="1" l="1"/>
  <c r="F11" i="1"/>
  <c r="E11" i="1"/>
  <c r="F12" i="1"/>
  <c r="E12" i="1"/>
  <c r="F10" i="1"/>
  <c r="E10" i="1"/>
  <c r="F9" i="1"/>
  <c r="F8" i="1"/>
  <c r="E9" i="1"/>
  <c r="E8" i="1"/>
  <c r="F7" i="1"/>
  <c r="E7" i="1"/>
  <c r="I29" i="1" l="1"/>
  <c r="I28" i="1"/>
</calcChain>
</file>

<file path=xl/sharedStrings.xml><?xml version="1.0" encoding="utf-8"?>
<sst xmlns="http://schemas.openxmlformats.org/spreadsheetml/2006/main" count="92" uniqueCount="21">
  <si>
    <t>SB NATION</t>
  </si>
  <si>
    <t>VSiN Action Updates</t>
  </si>
  <si>
    <t>ADVERTISER</t>
  </si>
  <si>
    <t>SBNR</t>
  </si>
  <si>
    <t xml:space="preserve"> VSiN</t>
  </si>
  <si>
    <t>RATE</t>
  </si>
  <si>
    <t>INDEED  -  SBNR</t>
  </si>
  <si>
    <t>LUMBER -  SBNR</t>
  </si>
  <si>
    <t>DATE</t>
  </si>
  <si>
    <t>NET REVENUE</t>
  </si>
  <si>
    <t>BLINK - VSiN</t>
  </si>
  <si>
    <t>AVG RATE</t>
  </si>
  <si>
    <t>VSiN</t>
  </si>
  <si>
    <t>AS OF:</t>
  </si>
  <si>
    <t>MY PILLOW-VSiN</t>
  </si>
  <si>
    <t>WGN AMER-VSiN</t>
  </si>
  <si>
    <t>BUFF WILD WINGS-SBNR</t>
  </si>
  <si>
    <t>PAID</t>
  </si>
  <si>
    <t>VSIN</t>
  </si>
  <si>
    <t>VSIN BALANCE</t>
  </si>
  <si>
    <t>SBNR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</si>
</sst>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8"/>
      <color rgb="FFFF0000"/>
      <name val="Century Gothic"/>
      <family val="2"/>
    </font>
    <font>
      <b/>
      <i/>
      <sz val="8"/>
      <color rgb="FF006100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/>
    </xf>
    <xf numFmtId="14" fontId="1" fillId="0" borderId="0" xfId="0" applyNumberFormat="1" applyFont="1"/>
    <xf numFmtId="0" fontId="1" fillId="3" borderId="0" xfId="0" applyFont="1" applyFill="1"/>
    <xf numFmtId="8" fontId="1" fillId="0" borderId="0" xfId="0" applyNumberFormat="1" applyFont="1"/>
    <xf numFmtId="44" fontId="1" fillId="0" borderId="0" xfId="1" applyFont="1"/>
    <xf numFmtId="8" fontId="1" fillId="0" borderId="0" xfId="0" applyNumberFormat="1" applyFont="1" applyFill="1" applyAlignment="1">
      <alignment horizontal="center"/>
    </xf>
    <xf numFmtId="44" fontId="1" fillId="5" borderId="0" xfId="1" applyFont="1" applyFill="1"/>
    <xf numFmtId="0" fontId="5" fillId="4" borderId="0" xfId="2" applyFont="1" applyAlignment="1">
      <alignment horizontal="center"/>
    </xf>
    <xf numFmtId="14" fontId="5" fillId="4" borderId="0" xfId="2" applyNumberFormat="1" applyFont="1" applyAlignment="1">
      <alignment horizontal="center"/>
    </xf>
    <xf numFmtId="8" fontId="5" fillId="4" borderId="0" xfId="2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8" fontId="1" fillId="3" borderId="0" xfId="0" applyNumberFormat="1" applyFont="1" applyFill="1" applyAlignment="1">
      <alignment horizontal="center"/>
    </xf>
    <xf numFmtId="8" fontId="5" fillId="6" borderId="0" xfId="2" applyNumberFormat="1" applyFont="1" applyFill="1" applyAlignment="1">
      <alignment horizontal="center"/>
    </xf>
    <xf numFmtId="8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14" fontId="1" fillId="6" borderId="0" xfId="0" applyNumberFormat="1" applyFont="1" applyFill="1" applyAlignment="1">
      <alignment horizontal="center"/>
    </xf>
    <xf numFmtId="8" fontId="1" fillId="0" borderId="0" xfId="1" applyNumberFormat="1" applyFont="1"/>
    <xf numFmtId="44" fontId="1" fillId="2" borderId="0" xfId="1" applyFont="1" applyFill="1" applyAlignment="1">
      <alignment horizontal="center"/>
    </xf>
    <xf numFmtId="0" fontId="4" fillId="5" borderId="1" xfId="0" applyFont="1" applyFill="1" applyBorder="1"/>
    <xf numFmtId="8" fontId="4" fillId="5" borderId="1" xfId="1" applyNumberFormat="1" applyFont="1" applyFill="1" applyBorder="1"/>
    <xf numFmtId="8" fontId="1" fillId="5" borderId="1" xfId="0" applyNumberFormat="1" applyFont="1" applyFill="1" applyBorder="1"/>
    <xf numFmtId="8" fontId="4" fillId="5" borderId="1" xfId="0" applyNumberFormat="1" applyFont="1" applyFill="1" applyBorder="1"/>
    <xf numFmtId="44" fontId="1" fillId="5" borderId="0" xfId="1" applyFont="1" applyFill="1" applyAlignment="1">
      <alignment horizontal="center"/>
    </xf>
    <xf numFmtId="8" fontId="1" fillId="5" borderId="0" xfId="1" applyNumberFormat="1" applyFont="1" applyFill="1"/>
    <xf numFmtId="0" fontId="6" fillId="3" borderId="0" xfId="0" applyFont="1" applyFill="1"/>
    <xf numFmtId="8" fontId="7" fillId="3" borderId="0" xfId="0" applyNumberFormat="1" applyFont="1" applyFill="1" applyAlignment="1">
      <alignment horizont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opLeftCell="A3" zoomScale="140" zoomScaleNormal="140" zoomScaleSheetLayoutView="100" workbookViewId="0">
      <selection activeCell="B28" sqref="B28"/>
    </sheetView>
  </sheetViews>
  <sheetFormatPr defaultRowHeight="12.75" x14ac:dyDescent="0.25"/>
  <cols>
    <col min="1" max="1" width="17.5703125" style="1" customWidth="1"/>
    <col min="2" max="3" width="13.85546875" style="1" customWidth="1"/>
    <col min="4" max="4" width="17.28515625" style="1" customWidth="1"/>
    <col min="5" max="5" width="17.42578125" style="1" customWidth="1"/>
    <col min="6" max="6" width="17.28515625" style="1" customWidth="1"/>
    <col min="7" max="7" width="12" style="1" customWidth="1"/>
    <col min="8" max="9" width="10.42578125" style="1" bestFit="1" customWidth="1"/>
    <col min="10" max="16384" width="9.140625" style="1"/>
  </cols>
  <sheetData>
    <row r="2" spans="1:10" x14ac:dyDescent="0.25">
      <c r="A2" s="9" t="s">
        <v>0</v>
      </c>
    </row>
    <row r="3" spans="1:10" x14ac:dyDescent="0.25">
      <c r="A3" s="9" t="s">
        <v>1</v>
      </c>
    </row>
    <row r="4" spans="1:10" x14ac:dyDescent="0.25">
      <c r="A4" s="1" t="s">
        <v>13</v>
      </c>
      <c r="B4" s="8">
        <v>43807</v>
      </c>
    </row>
    <row r="6" spans="1:10" x14ac:dyDescent="0.25">
      <c r="A6" s="3" t="s">
        <v>2</v>
      </c>
      <c r="B6" s="3" t="s">
        <v>8</v>
      </c>
      <c r="C6" s="3" t="s">
        <v>5</v>
      </c>
      <c r="D6" s="3" t="s">
        <v>9</v>
      </c>
      <c r="E6" s="3" t="s">
        <v>3</v>
      </c>
      <c r="F6" s="3" t="s">
        <v>4</v>
      </c>
      <c r="H6" s="3" t="s">
        <v>3</v>
      </c>
      <c r="I6" s="26" t="s">
        <v>18</v>
      </c>
    </row>
    <row r="7" spans="1:10" x14ac:dyDescent="0.25">
      <c r="A7" s="14" t="s">
        <v>6</v>
      </c>
      <c r="B7" s="15">
        <v>43381</v>
      </c>
      <c r="C7" s="16">
        <v>238</v>
      </c>
      <c r="D7" s="16">
        <v>33320</v>
      </c>
      <c r="E7" s="16">
        <f>D7*0.6</f>
        <v>19992</v>
      </c>
      <c r="F7" s="16">
        <f>D7*0.4</f>
        <v>13328</v>
      </c>
      <c r="G7" s="17" t="s">
        <v>17</v>
      </c>
      <c r="H7" s="13">
        <v>19992</v>
      </c>
      <c r="I7" s="13">
        <v>13328</v>
      </c>
      <c r="J7" s="8">
        <v>43599</v>
      </c>
    </row>
    <row r="8" spans="1:10" x14ac:dyDescent="0.25">
      <c r="A8" s="14" t="s">
        <v>7</v>
      </c>
      <c r="B8" s="15">
        <v>43388</v>
      </c>
      <c r="C8" s="16">
        <v>374</v>
      </c>
      <c r="D8" s="16">
        <v>2992</v>
      </c>
      <c r="E8" s="16">
        <f>D8*0.6</f>
        <v>1795.2</v>
      </c>
      <c r="F8" s="16">
        <f>D8*0.4</f>
        <v>1196.8</v>
      </c>
      <c r="G8" s="2" t="s">
        <v>17</v>
      </c>
      <c r="H8" s="13">
        <v>1795.2</v>
      </c>
      <c r="I8" s="31">
        <v>1196.8</v>
      </c>
      <c r="J8" s="8">
        <v>43602</v>
      </c>
    </row>
    <row r="9" spans="1:10" x14ac:dyDescent="0.25">
      <c r="A9" s="14" t="s">
        <v>7</v>
      </c>
      <c r="B9" s="15">
        <v>43395</v>
      </c>
      <c r="C9" s="16">
        <v>374</v>
      </c>
      <c r="D9" s="16">
        <v>374</v>
      </c>
      <c r="E9" s="16">
        <f>D9*0.6</f>
        <v>224.4</v>
      </c>
      <c r="F9" s="16">
        <f>D9*0.4</f>
        <v>149.6</v>
      </c>
      <c r="G9" s="2" t="s">
        <v>17</v>
      </c>
      <c r="H9" s="13">
        <v>224.4</v>
      </c>
      <c r="I9" s="31">
        <v>149.6</v>
      </c>
      <c r="J9" s="8">
        <v>43602</v>
      </c>
    </row>
    <row r="10" spans="1:10" x14ac:dyDescent="0.25">
      <c r="A10" s="14" t="s">
        <v>6</v>
      </c>
      <c r="B10" s="15">
        <v>43423</v>
      </c>
      <c r="C10" s="16">
        <v>238</v>
      </c>
      <c r="D10" s="16">
        <v>6664</v>
      </c>
      <c r="E10" s="16">
        <f>D10*0.6</f>
        <v>3998.3999999999996</v>
      </c>
      <c r="F10" s="21">
        <f>D10*0.4</f>
        <v>2665.6000000000004</v>
      </c>
      <c r="G10" s="2" t="s">
        <v>17</v>
      </c>
      <c r="H10" s="13">
        <v>3998.4</v>
      </c>
      <c r="I10" s="31">
        <v>2665.6</v>
      </c>
      <c r="J10" s="8">
        <v>43599</v>
      </c>
    </row>
    <row r="11" spans="1:10" x14ac:dyDescent="0.25">
      <c r="A11" s="18" t="s">
        <v>10</v>
      </c>
      <c r="B11" s="19">
        <v>43423</v>
      </c>
      <c r="C11" s="20">
        <v>200</v>
      </c>
      <c r="D11" s="20">
        <v>2176</v>
      </c>
      <c r="E11" s="20">
        <f>D11*0.4</f>
        <v>870.40000000000009</v>
      </c>
      <c r="F11" s="20">
        <f>D11*0.6</f>
        <v>1305.5999999999999</v>
      </c>
      <c r="G11" s="2" t="s">
        <v>17</v>
      </c>
      <c r="H11" s="13">
        <v>870.4</v>
      </c>
      <c r="I11" s="13">
        <v>1305.5999999999999</v>
      </c>
      <c r="J11" s="8">
        <v>43693</v>
      </c>
    </row>
    <row r="12" spans="1:10" x14ac:dyDescent="0.25">
      <c r="A12" s="14" t="s">
        <v>7</v>
      </c>
      <c r="B12" s="15">
        <v>43451</v>
      </c>
      <c r="C12" s="16">
        <v>374</v>
      </c>
      <c r="D12" s="16">
        <v>1870</v>
      </c>
      <c r="E12" s="16">
        <f>D12*0.6</f>
        <v>1122</v>
      </c>
      <c r="F12" s="16">
        <f>D12*0.4</f>
        <v>748</v>
      </c>
      <c r="G12" s="2" t="s">
        <v>17</v>
      </c>
      <c r="H12" s="13">
        <v>1122</v>
      </c>
      <c r="I12" s="31">
        <v>748</v>
      </c>
      <c r="J12" s="8">
        <v>43599</v>
      </c>
    </row>
    <row r="13" spans="1:10" x14ac:dyDescent="0.25">
      <c r="A13" s="23" t="s">
        <v>6</v>
      </c>
      <c r="B13" s="24">
        <v>43465</v>
      </c>
      <c r="C13" s="22">
        <v>255</v>
      </c>
      <c r="D13" s="22">
        <v>13328</v>
      </c>
      <c r="E13" s="22">
        <f>D13*0.6</f>
        <v>7996.7999999999993</v>
      </c>
      <c r="F13" s="22">
        <f>D13*0.4</f>
        <v>5331.2000000000007</v>
      </c>
      <c r="G13" s="2" t="s">
        <v>17</v>
      </c>
      <c r="H13" s="13">
        <v>7996.8</v>
      </c>
      <c r="I13" s="13">
        <v>5331.2</v>
      </c>
      <c r="J13" s="8">
        <v>43676</v>
      </c>
    </row>
    <row r="14" spans="1:10" x14ac:dyDescent="0.25">
      <c r="A14" s="2" t="s">
        <v>14</v>
      </c>
      <c r="B14" s="5">
        <v>43479</v>
      </c>
      <c r="C14" s="6">
        <v>200</v>
      </c>
      <c r="D14" s="6">
        <v>2550</v>
      </c>
      <c r="E14" s="6">
        <f>D14*0.4</f>
        <v>1020</v>
      </c>
      <c r="F14" s="6">
        <f>D14*0.6</f>
        <v>1530</v>
      </c>
      <c r="G14" s="2"/>
      <c r="H14" s="13"/>
      <c r="I14" s="13"/>
    </row>
    <row r="15" spans="1:10" x14ac:dyDescent="0.25">
      <c r="A15" s="18" t="s">
        <v>15</v>
      </c>
      <c r="B15" s="19">
        <v>43486</v>
      </c>
      <c r="C15" s="20">
        <v>355.84</v>
      </c>
      <c r="D15" s="20">
        <v>1426.47</v>
      </c>
      <c r="E15" s="20">
        <f>D15*0.4</f>
        <v>570.58800000000008</v>
      </c>
      <c r="F15" s="20">
        <f>D15*0.6</f>
        <v>855.88199999999995</v>
      </c>
      <c r="G15" s="2" t="s">
        <v>17</v>
      </c>
      <c r="H15" s="13">
        <v>570.59</v>
      </c>
      <c r="I15" s="13">
        <v>855.88</v>
      </c>
      <c r="J15" s="8">
        <v>43693</v>
      </c>
    </row>
    <row r="16" spans="1:10" x14ac:dyDescent="0.25">
      <c r="A16" s="23" t="s">
        <v>6</v>
      </c>
      <c r="B16" s="24">
        <v>43493</v>
      </c>
      <c r="C16" s="22">
        <v>205</v>
      </c>
      <c r="D16" s="22">
        <v>14280</v>
      </c>
      <c r="E16" s="22">
        <f t="shared" ref="E16:E24" si="0">D16*0.6</f>
        <v>8568</v>
      </c>
      <c r="F16" s="22">
        <f t="shared" ref="F16:F24" si="1">D16*0.4</f>
        <v>5712</v>
      </c>
      <c r="G16" s="2" t="s">
        <v>17</v>
      </c>
      <c r="H16" s="13">
        <v>8568</v>
      </c>
      <c r="I16" s="13">
        <v>5712</v>
      </c>
      <c r="J16" s="8">
        <v>43676</v>
      </c>
    </row>
    <row r="17" spans="1:11" x14ac:dyDescent="0.25">
      <c r="A17" s="23" t="s">
        <v>6</v>
      </c>
      <c r="B17" s="24">
        <v>43528</v>
      </c>
      <c r="C17" s="22">
        <v>205</v>
      </c>
      <c r="D17" s="22">
        <v>11480</v>
      </c>
      <c r="E17" s="22">
        <f t="shared" si="0"/>
        <v>6888</v>
      </c>
      <c r="F17" s="22">
        <f t="shared" si="1"/>
        <v>4592</v>
      </c>
      <c r="G17" s="2" t="s">
        <v>17</v>
      </c>
      <c r="H17" s="32">
        <v>11480</v>
      </c>
      <c r="I17" s="13">
        <v>6888</v>
      </c>
    </row>
    <row r="18" spans="1:11" x14ac:dyDescent="0.25">
      <c r="A18" s="2" t="s">
        <v>16</v>
      </c>
      <c r="B18" s="5">
        <v>43542</v>
      </c>
      <c r="C18" s="6">
        <v>205</v>
      </c>
      <c r="D18" s="6">
        <v>3075</v>
      </c>
      <c r="E18" s="6">
        <f t="shared" si="0"/>
        <v>1845</v>
      </c>
      <c r="F18" s="6">
        <f t="shared" si="1"/>
        <v>1230</v>
      </c>
      <c r="G18" s="2"/>
      <c r="H18" s="11"/>
      <c r="I18" s="11"/>
    </row>
    <row r="19" spans="1:11" x14ac:dyDescent="0.25">
      <c r="A19" s="2" t="s">
        <v>6</v>
      </c>
      <c r="B19" s="5">
        <v>43554</v>
      </c>
      <c r="C19" s="6">
        <v>205</v>
      </c>
      <c r="D19" s="6">
        <v>34440</v>
      </c>
      <c r="E19" s="6">
        <f t="shared" si="0"/>
        <v>20664</v>
      </c>
      <c r="F19" s="6">
        <f t="shared" si="1"/>
        <v>13776</v>
      </c>
      <c r="G19" s="2"/>
      <c r="H19" s="11"/>
      <c r="I19" s="11"/>
    </row>
    <row r="20" spans="1:11" x14ac:dyDescent="0.25">
      <c r="A20" s="2" t="s">
        <v>6</v>
      </c>
      <c r="B20" s="5">
        <v>43654</v>
      </c>
      <c r="C20" s="6">
        <v>205</v>
      </c>
      <c r="D20" s="6">
        <v>12915</v>
      </c>
      <c r="E20" s="6">
        <f t="shared" si="0"/>
        <v>7749</v>
      </c>
      <c r="F20" s="6">
        <f t="shared" si="1"/>
        <v>5166</v>
      </c>
      <c r="G20" s="2"/>
      <c r="H20" s="11"/>
      <c r="I20" s="11"/>
    </row>
    <row r="21" spans="1:11" x14ac:dyDescent="0.25">
      <c r="A21" s="2" t="s">
        <v>6</v>
      </c>
      <c r="B21" s="5">
        <v>43675</v>
      </c>
      <c r="C21" s="6">
        <v>205</v>
      </c>
      <c r="D21" s="6">
        <v>17220</v>
      </c>
      <c r="E21" s="6">
        <f t="shared" si="0"/>
        <v>10332</v>
      </c>
      <c r="F21" s="6">
        <f t="shared" si="1"/>
        <v>6888</v>
      </c>
      <c r="G21" s="2"/>
      <c r="H21" s="11"/>
      <c r="I21" s="11"/>
    </row>
    <row r="22" spans="1:11" x14ac:dyDescent="0.25">
      <c r="A22" s="2" t="s">
        <v>6</v>
      </c>
      <c r="B22" s="5">
        <v>43703</v>
      </c>
      <c r="C22" s="6">
        <v>205</v>
      </c>
      <c r="D22" s="6">
        <v>20910</v>
      </c>
      <c r="E22" s="6">
        <f t="shared" si="0"/>
        <v>12546</v>
      </c>
      <c r="F22" s="6">
        <f t="shared" si="1"/>
        <v>8364</v>
      </c>
      <c r="G22" s="2"/>
      <c r="H22" s="11"/>
      <c r="I22" s="11"/>
    </row>
    <row r="23" spans="1:11" x14ac:dyDescent="0.25">
      <c r="A23" s="2" t="s">
        <v>6</v>
      </c>
      <c r="B23" s="5">
        <v>43734</v>
      </c>
      <c r="C23" s="6">
        <v>200</v>
      </c>
      <c r="D23" s="6">
        <v>40000</v>
      </c>
      <c r="E23" s="6">
        <f t="shared" si="0"/>
        <v>24000</v>
      </c>
      <c r="F23" s="6">
        <f t="shared" si="1"/>
        <v>16000</v>
      </c>
      <c r="G23" s="2"/>
      <c r="H23" s="11"/>
      <c r="I23" s="11"/>
    </row>
    <row r="24" spans="1:11" x14ac:dyDescent="0.25">
      <c r="A24" s="2" t="s">
        <v>6</v>
      </c>
      <c r="B24" s="5">
        <v>43801</v>
      </c>
      <c r="C24" s="6">
        <v>205</v>
      </c>
      <c r="D24" s="6">
        <v>15375</v>
      </c>
      <c r="E24" s="6">
        <f t="shared" si="0"/>
        <v>9225</v>
      </c>
      <c r="F24" s="6">
        <f t="shared" si="1"/>
        <v>6150</v>
      </c>
      <c r="G24" s="2"/>
      <c r="H24" s="11"/>
      <c r="I24" s="11"/>
    </row>
    <row r="25" spans="1:11" x14ac:dyDescent="0.25">
      <c r="A25" s="4"/>
      <c r="B25" s="4"/>
      <c r="C25" s="7" t="s">
        <v>11</v>
      </c>
      <c r="D25" s="7" t="s">
        <v>9</v>
      </c>
      <c r="E25" s="7" t="s">
        <v>3</v>
      </c>
      <c r="F25" s="7" t="s">
        <v>12</v>
      </c>
      <c r="G25" s="2"/>
      <c r="H25" s="11"/>
      <c r="I25" s="11"/>
    </row>
    <row r="26" spans="1:11" x14ac:dyDescent="0.25">
      <c r="C26" s="6">
        <f>AVERAGE(C7:C25)</f>
        <v>247.1577777777778</v>
      </c>
      <c r="D26" s="6">
        <f>SUM(D7:D24)</f>
        <v>234395.47</v>
      </c>
      <c r="E26" s="6">
        <f>SUM(E7:E24)</f>
        <v>139406.788</v>
      </c>
      <c r="F26" s="6">
        <f>SUM(F7:F24)</f>
        <v>94988.682000000001</v>
      </c>
      <c r="G26" s="2" t="s">
        <v>17</v>
      </c>
      <c r="H26" s="13">
        <f>SUM(H7:H25)</f>
        <v>56617.79</v>
      </c>
      <c r="I26" s="13">
        <f>SUM(I7:I25)</f>
        <v>38180.68</v>
      </c>
    </row>
    <row r="27" spans="1:11" x14ac:dyDescent="0.25">
      <c r="C27" s="10"/>
    </row>
    <row r="28" spans="1:11" x14ac:dyDescent="0.25">
      <c r="C28" s="10"/>
      <c r="F28" s="27" t="s">
        <v>19</v>
      </c>
      <c r="G28" s="27"/>
      <c r="H28" s="28"/>
      <c r="I28" s="30">
        <f>F26-I26</f>
        <v>56808.002</v>
      </c>
    </row>
    <row r="29" spans="1:11" x14ac:dyDescent="0.25">
      <c r="A29" s="6"/>
      <c r="E29" s="27" t="s">
        <v>20</v>
      </c>
      <c r="F29" s="27"/>
      <c r="G29" s="28"/>
      <c r="H29" s="29"/>
      <c r="I29" s="30">
        <f>E26-H26</f>
        <v>82788.997999999992</v>
      </c>
    </row>
    <row r="30" spans="1:11" x14ac:dyDescent="0.25">
      <c r="A30" s="6"/>
      <c r="H30" s="6"/>
    </row>
    <row r="31" spans="1:11" x14ac:dyDescent="0.25">
      <c r="A31" s="6"/>
      <c r="H31" s="12"/>
    </row>
    <row r="32" spans="1:11" x14ac:dyDescent="0.25">
      <c r="A32" s="6"/>
      <c r="H32" s="12"/>
      <c r="K32" s="11"/>
    </row>
    <row r="33" spans="1:11" x14ac:dyDescent="0.25">
      <c r="A33" s="6"/>
      <c r="H33" s="12"/>
      <c r="K33" s="25"/>
    </row>
    <row r="34" spans="1:11" x14ac:dyDescent="0.25">
      <c r="A34" s="6"/>
      <c r="H34" s="10"/>
      <c r="K34" s="11"/>
    </row>
  </sheetData>
  <pageMargins left="0.7" right="0.7" top="0.75" bottom="0.75" header="0.3" footer="0.3"/>
  <pageSetup orientation="portrait" r:id="rId1"/>
  <ignoredErrors>
    <ignoredError sqref="E11: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13" sqref="A13"/>
    </sheetView>
  </sheetViews>
  <sheetFormatPr defaultRowHeight="15" x14ac:dyDescent="0.25"/>
  <cols>
    <col min="1" max="1" width="18.5703125" customWidth="1"/>
    <col min="2" max="2" width="18.28515625" customWidth="1"/>
    <col min="3" max="3" width="14.7109375" customWidth="1"/>
    <col min="4" max="4" width="13.7109375" customWidth="1"/>
    <col min="5" max="5" width="15.7109375" customWidth="1"/>
    <col min="6" max="6" width="23.7109375" customWidth="1"/>
  </cols>
  <sheetData>
    <row r="1" spans="1:6" x14ac:dyDescent="0.25">
      <c r="A1" s="9" t="s">
        <v>0</v>
      </c>
      <c r="B1" s="1"/>
      <c r="C1" s="1"/>
      <c r="D1" s="1"/>
      <c r="E1" s="1"/>
      <c r="F1" s="1"/>
    </row>
    <row r="2" spans="1:6" x14ac:dyDescent="0.25">
      <c r="A2" s="9" t="s">
        <v>1</v>
      </c>
      <c r="B2" s="1"/>
      <c r="C2" s="1"/>
      <c r="D2" s="1"/>
      <c r="E2" s="1"/>
      <c r="F2" s="1"/>
    </row>
    <row r="3" spans="1:6" x14ac:dyDescent="0.25">
      <c r="A3" s="1" t="s">
        <v>13</v>
      </c>
      <c r="B3" s="8">
        <v>43807</v>
      </c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2</v>
      </c>
      <c r="B5" s="3" t="s">
        <v>8</v>
      </c>
      <c r="C5" s="3" t="s">
        <v>5</v>
      </c>
      <c r="D5" s="3" t="s">
        <v>9</v>
      </c>
      <c r="E5" s="3" t="s">
        <v>3</v>
      </c>
      <c r="F5" s="3" t="s">
        <v>4</v>
      </c>
    </row>
    <row r="6" spans="1:6" x14ac:dyDescent="0.25">
      <c r="A6" s="14" t="s">
        <v>6</v>
      </c>
      <c r="B6" s="15">
        <v>43381</v>
      </c>
      <c r="C6" s="16">
        <v>238</v>
      </c>
      <c r="D6" s="16">
        <v>33320</v>
      </c>
      <c r="E6" s="16">
        <f>D6*0.6</f>
        <v>19992</v>
      </c>
      <c r="F6" s="16">
        <f>D6*0.4</f>
        <v>13328</v>
      </c>
    </row>
    <row r="7" spans="1:6" x14ac:dyDescent="0.25">
      <c r="A7" s="14" t="s">
        <v>7</v>
      </c>
      <c r="B7" s="15">
        <v>43388</v>
      </c>
      <c r="C7" s="16">
        <v>374</v>
      </c>
      <c r="D7" s="16">
        <v>2992</v>
      </c>
      <c r="E7" s="16">
        <f>D7*0.6</f>
        <v>1795.2</v>
      </c>
      <c r="F7" s="16">
        <f>D7*0.4</f>
        <v>1196.8</v>
      </c>
    </row>
    <row r="8" spans="1:6" x14ac:dyDescent="0.25">
      <c r="A8" s="14" t="s">
        <v>7</v>
      </c>
      <c r="B8" s="15">
        <v>43395</v>
      </c>
      <c r="C8" s="16">
        <v>374</v>
      </c>
      <c r="D8" s="16">
        <v>374</v>
      </c>
      <c r="E8" s="16">
        <f>D8*0.6</f>
        <v>224.4</v>
      </c>
      <c r="F8" s="16">
        <f>D8*0.4</f>
        <v>149.6</v>
      </c>
    </row>
    <row r="9" spans="1:6" x14ac:dyDescent="0.25">
      <c r="A9" s="14" t="s">
        <v>6</v>
      </c>
      <c r="B9" s="15">
        <v>43423</v>
      </c>
      <c r="C9" s="16">
        <v>238</v>
      </c>
      <c r="D9" s="16">
        <v>6664</v>
      </c>
      <c r="E9" s="16">
        <f>D9*0.6</f>
        <v>3998.3999999999996</v>
      </c>
      <c r="F9" s="21">
        <f>D9*0.4</f>
        <v>2665.6000000000004</v>
      </c>
    </row>
    <row r="10" spans="1:6" x14ac:dyDescent="0.25">
      <c r="A10" s="18" t="s">
        <v>10</v>
      </c>
      <c r="B10" s="19">
        <v>43423</v>
      </c>
      <c r="C10" s="20">
        <v>200</v>
      </c>
      <c r="D10" s="20">
        <v>2176</v>
      </c>
      <c r="E10" s="20">
        <f>D10*0.4</f>
        <v>870.40000000000009</v>
      </c>
      <c r="F10" s="20">
        <f>D10*0.6</f>
        <v>1305.5999999999999</v>
      </c>
    </row>
    <row r="11" spans="1:6" x14ac:dyDescent="0.25">
      <c r="A11" s="14" t="s">
        <v>7</v>
      </c>
      <c r="B11" s="15">
        <v>43451</v>
      </c>
      <c r="C11" s="16">
        <v>374</v>
      </c>
      <c r="D11" s="16">
        <v>1870</v>
      </c>
      <c r="E11" s="16">
        <f>D11*0.6</f>
        <v>1122</v>
      </c>
      <c r="F11" s="16">
        <f>D11*0.4</f>
        <v>748</v>
      </c>
    </row>
    <row r="12" spans="1:6" x14ac:dyDescent="0.25">
      <c r="A12" s="23" t="s">
        <v>6</v>
      </c>
      <c r="B12" s="24">
        <v>43465</v>
      </c>
      <c r="C12" s="22">
        <v>255</v>
      </c>
      <c r="D12" s="22">
        <v>13328</v>
      </c>
      <c r="E12" s="22">
        <f>D12*0.6</f>
        <v>7996.7999999999993</v>
      </c>
      <c r="F12" s="22">
        <f>D12*0.4</f>
        <v>5331.2000000000007</v>
      </c>
    </row>
    <row r="13" spans="1:6" x14ac:dyDescent="0.25">
      <c r="D13" s="34">
        <f>SUM(D6:D12)</f>
        <v>60724</v>
      </c>
      <c r="E13" s="34">
        <f>SUM(E6:E12)</f>
        <v>35999.199999999997</v>
      </c>
      <c r="F13" s="34">
        <f>SUM(F6:F12)</f>
        <v>24724.799999999999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28" sqref="C28"/>
    </sheetView>
  </sheetViews>
  <sheetFormatPr defaultRowHeight="15" x14ac:dyDescent="0.25"/>
  <cols>
    <col min="2" max="2" width="19.5703125" customWidth="1"/>
    <col min="3" max="3" width="22" customWidth="1"/>
    <col min="4" max="4" width="17.7109375" customWidth="1"/>
    <col min="5" max="5" width="20.5703125" customWidth="1"/>
    <col min="6" max="6" width="15.5703125" customWidth="1"/>
    <col min="7" max="7" width="16.42578125" customWidth="1"/>
  </cols>
  <sheetData>
    <row r="1" spans="1:7" x14ac:dyDescent="0.25">
      <c r="A1" s="9" t="s">
        <v>0</v>
      </c>
      <c r="B1" s="1"/>
      <c r="C1" s="1"/>
      <c r="D1" s="1"/>
      <c r="E1" s="1"/>
      <c r="F1" s="1"/>
    </row>
    <row r="2" spans="1:7" x14ac:dyDescent="0.25">
      <c r="A2" s="9" t="s">
        <v>1</v>
      </c>
      <c r="B2" s="1"/>
      <c r="C2" s="1"/>
      <c r="D2" s="1"/>
      <c r="E2" s="1"/>
      <c r="F2" s="1"/>
    </row>
    <row r="3" spans="1:7" x14ac:dyDescent="0.25">
      <c r="A3" s="1" t="s">
        <v>13</v>
      </c>
      <c r="B3" s="8">
        <v>43807</v>
      </c>
      <c r="C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B5" s="3" t="s">
        <v>2</v>
      </c>
      <c r="C5" s="3" t="s">
        <v>8</v>
      </c>
      <c r="D5" s="3" t="s">
        <v>5</v>
      </c>
      <c r="E5" s="3" t="s">
        <v>9</v>
      </c>
      <c r="F5" s="3" t="s">
        <v>3</v>
      </c>
      <c r="G5" s="3" t="s">
        <v>4</v>
      </c>
    </row>
    <row r="6" spans="1:7" x14ac:dyDescent="0.25">
      <c r="B6" s="2" t="s">
        <v>14</v>
      </c>
      <c r="C6" s="5">
        <v>43479</v>
      </c>
      <c r="D6" s="6">
        <v>200</v>
      </c>
      <c r="E6" s="6">
        <v>2550</v>
      </c>
      <c r="F6" s="6">
        <f>E6*0.4</f>
        <v>1020</v>
      </c>
      <c r="G6" s="6">
        <f>E6*0.6</f>
        <v>1530</v>
      </c>
    </row>
    <row r="7" spans="1:7" x14ac:dyDescent="0.25">
      <c r="B7" s="18" t="s">
        <v>15</v>
      </c>
      <c r="C7" s="19">
        <v>43486</v>
      </c>
      <c r="D7" s="20">
        <v>355.84</v>
      </c>
      <c r="E7" s="20">
        <v>1426.47</v>
      </c>
      <c r="F7" s="20">
        <f>E7*0.4</f>
        <v>570.58800000000008</v>
      </c>
      <c r="G7" s="20">
        <f>E7*0.6</f>
        <v>855.88199999999995</v>
      </c>
    </row>
    <row r="8" spans="1:7" x14ac:dyDescent="0.25">
      <c r="B8" s="23" t="s">
        <v>6</v>
      </c>
      <c r="C8" s="24">
        <v>43493</v>
      </c>
      <c r="D8" s="22">
        <v>205</v>
      </c>
      <c r="E8" s="22">
        <v>14280</v>
      </c>
      <c r="F8" s="22">
        <f t="shared" ref="F8:F16" si="0">E8*0.6</f>
        <v>8568</v>
      </c>
      <c r="G8" s="22">
        <f t="shared" ref="G8:G16" si="1">E8*0.4</f>
        <v>5712</v>
      </c>
    </row>
    <row r="9" spans="1:7" x14ac:dyDescent="0.25">
      <c r="B9" s="23" t="s">
        <v>6</v>
      </c>
      <c r="C9" s="24">
        <v>43528</v>
      </c>
      <c r="D9" s="22">
        <v>205</v>
      </c>
      <c r="E9" s="22">
        <v>11480</v>
      </c>
      <c r="F9" s="22">
        <f t="shared" si="0"/>
        <v>6888</v>
      </c>
      <c r="G9" s="22">
        <f t="shared" si="1"/>
        <v>4592</v>
      </c>
    </row>
    <row r="10" spans="1:7" x14ac:dyDescent="0.25">
      <c r="B10" s="2" t="s">
        <v>16</v>
      </c>
      <c r="C10" s="5">
        <v>43542</v>
      </c>
      <c r="D10" s="6">
        <v>205</v>
      </c>
      <c r="E10" s="6">
        <v>3075</v>
      </c>
      <c r="F10" s="6">
        <f t="shared" si="0"/>
        <v>1845</v>
      </c>
      <c r="G10" s="6">
        <f t="shared" si="1"/>
        <v>1230</v>
      </c>
    </row>
    <row r="11" spans="1:7" x14ac:dyDescent="0.25">
      <c r="B11" s="2" t="s">
        <v>6</v>
      </c>
      <c r="C11" s="5">
        <v>43554</v>
      </c>
      <c r="D11" s="6">
        <v>205</v>
      </c>
      <c r="E11" s="6">
        <v>34440</v>
      </c>
      <c r="F11" s="6">
        <f t="shared" si="0"/>
        <v>20664</v>
      </c>
      <c r="G11" s="6">
        <f t="shared" si="1"/>
        <v>13776</v>
      </c>
    </row>
    <row r="12" spans="1:7" x14ac:dyDescent="0.25">
      <c r="B12" s="2" t="s">
        <v>6</v>
      </c>
      <c r="C12" s="5">
        <v>43654</v>
      </c>
      <c r="D12" s="6">
        <v>205</v>
      </c>
      <c r="E12" s="6">
        <v>12915</v>
      </c>
      <c r="F12" s="6">
        <f t="shared" si="0"/>
        <v>7749</v>
      </c>
      <c r="G12" s="6">
        <f t="shared" si="1"/>
        <v>5166</v>
      </c>
    </row>
    <row r="13" spans="1:7" x14ac:dyDescent="0.25">
      <c r="B13" s="2" t="s">
        <v>6</v>
      </c>
      <c r="C13" s="5">
        <v>43675</v>
      </c>
      <c r="D13" s="6">
        <v>205</v>
      </c>
      <c r="E13" s="6">
        <v>17220</v>
      </c>
      <c r="F13" s="6">
        <f t="shared" si="0"/>
        <v>10332</v>
      </c>
      <c r="G13" s="6">
        <f t="shared" si="1"/>
        <v>6888</v>
      </c>
    </row>
    <row r="14" spans="1:7" x14ac:dyDescent="0.25">
      <c r="B14" s="2" t="s">
        <v>6</v>
      </c>
      <c r="C14" s="5">
        <v>43703</v>
      </c>
      <c r="D14" s="6">
        <v>205</v>
      </c>
      <c r="E14" s="6">
        <v>20910</v>
      </c>
      <c r="F14" s="6">
        <f t="shared" si="0"/>
        <v>12546</v>
      </c>
      <c r="G14" s="6">
        <f t="shared" si="1"/>
        <v>8364</v>
      </c>
    </row>
    <row r="15" spans="1:7" x14ac:dyDescent="0.25">
      <c r="B15" s="2" t="s">
        <v>6</v>
      </c>
      <c r="C15" s="5">
        <v>43734</v>
      </c>
      <c r="D15" s="6">
        <v>200</v>
      </c>
      <c r="E15" s="6">
        <v>40000</v>
      </c>
      <c r="F15" s="6">
        <f t="shared" si="0"/>
        <v>24000</v>
      </c>
      <c r="G15" s="6">
        <f t="shared" si="1"/>
        <v>16000</v>
      </c>
    </row>
    <row r="16" spans="1:7" x14ac:dyDescent="0.25">
      <c r="B16" s="2" t="s">
        <v>6</v>
      </c>
      <c r="C16" s="5">
        <v>43801</v>
      </c>
      <c r="D16" s="6">
        <v>205</v>
      </c>
      <c r="E16" s="6">
        <v>15375</v>
      </c>
      <c r="F16" s="6">
        <f t="shared" si="0"/>
        <v>9225</v>
      </c>
      <c r="G16" s="6">
        <f t="shared" si="1"/>
        <v>6150</v>
      </c>
    </row>
    <row r="17" spans="2:7" x14ac:dyDescent="0.25">
      <c r="B17" s="33"/>
      <c r="C17" s="33"/>
      <c r="D17" s="33"/>
      <c r="E17" s="34">
        <f>SUM(E6:E16)</f>
        <v>173671.47</v>
      </c>
      <c r="F17" s="34">
        <f>SUM(F6:F16)</f>
        <v>103407.588</v>
      </c>
      <c r="G17" s="34">
        <f>SUM(G6:G16)</f>
        <v>70263.881999999998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14" sqref="C14"/>
    </sheetView>
  </sheetViews>
  <sheetFormatPr defaultRowHeight="15" x14ac:dyDescent="0.25"/>
  <cols>
    <col min="2" max="2" width="16.140625" customWidth="1"/>
    <col min="3" max="3" width="17.28515625" customWidth="1"/>
    <col min="4" max="4" width="13.5703125" customWidth="1"/>
    <col min="5" max="5" width="12.28515625" customWidth="1"/>
    <col min="6" max="6" width="11.42578125" customWidth="1"/>
    <col min="7" max="7" width="14.140625" customWidth="1"/>
  </cols>
  <sheetData>
    <row r="1" spans="1:7" x14ac:dyDescent="0.25">
      <c r="A1" s="9" t="s">
        <v>0</v>
      </c>
      <c r="B1" s="1"/>
      <c r="C1" s="1"/>
      <c r="D1" s="1"/>
      <c r="E1" s="1"/>
      <c r="F1" s="1"/>
    </row>
    <row r="2" spans="1:7" x14ac:dyDescent="0.25">
      <c r="A2" s="9" t="s">
        <v>1</v>
      </c>
      <c r="B2" s="1"/>
      <c r="C2" s="1"/>
      <c r="D2" s="1"/>
      <c r="E2" s="1"/>
      <c r="F2" s="1"/>
    </row>
    <row r="3" spans="1:7" x14ac:dyDescent="0.25">
      <c r="A3" s="1" t="s">
        <v>13</v>
      </c>
      <c r="B3" s="8">
        <v>43807</v>
      </c>
      <c r="C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B5" s="3" t="s">
        <v>2</v>
      </c>
      <c r="C5" s="3" t="s">
        <v>8</v>
      </c>
      <c r="D5" s="3" t="s">
        <v>5</v>
      </c>
      <c r="E5" s="3" t="s">
        <v>9</v>
      </c>
      <c r="F5" s="3" t="s">
        <v>3</v>
      </c>
      <c r="G5" s="3" t="s">
        <v>4</v>
      </c>
    </row>
    <row r="6" spans="1:7" x14ac:dyDescent="0.25">
      <c r="B6" s="2" t="s">
        <v>14</v>
      </c>
      <c r="C6" s="5">
        <v>43479</v>
      </c>
      <c r="D6" s="6">
        <v>200</v>
      </c>
      <c r="E6" s="6">
        <v>2550</v>
      </c>
      <c r="F6" s="6">
        <f>E6*0.4</f>
        <v>1020</v>
      </c>
      <c r="G6" s="6">
        <f>E6*0.6</f>
        <v>1530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2018</vt:lpstr>
      <vt:lpstr>2019</vt:lpstr>
      <vt:lpstr>2020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2018-12-13T23:40:45Z</dcterms:created>
  <dcterms:modified xsi:type="dcterms:W3CDTF">2019-12-27T11:43:31Z</dcterms:modified>
</cp:coreProperties>
</file>